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jobs\84489 - MaineDOT On-Call Grant Support\05_Deliverables\AL-04_FY23_Culvert_AOP\02_FY23_Culvert_AOP_final\Downeast - Final\"/>
    </mc:Choice>
  </mc:AlternateContent>
  <xr:revisionPtr revIDLastSave="0" documentId="8_{69055D84-1853-4EE4-AB19-3042C3C8239D}" xr6:coauthVersionLast="47" xr6:coauthVersionMax="47" xr10:uidLastSave="{00000000-0000-0000-0000-000000000000}"/>
  <bookViews>
    <workbookView xWindow="-120" yWindow="-120" windowWidth="29040" windowHeight="15840" xr2:uid="{4822E517-27EE-4C5B-A11E-362F39A840AB}"/>
  </bookViews>
  <sheets>
    <sheet name="FY24 Downeast" sheetId="4" r:id="rId1"/>
  </sheets>
  <definedNames>
    <definedName name="_xlnm.Print_Area" localSheetId="0">'FY24 Downeast'!$A$1:$AA$27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4" l="1"/>
  <c r="X6" i="4"/>
  <c r="P5" i="4"/>
  <c r="P3" i="4"/>
  <c r="X8" i="4" l="1"/>
  <c r="X5" i="4"/>
  <c r="X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tc={D2D1305F-7542-4F56-920E-616C7FCBCA44}</author>
  </authors>
  <commentList>
    <comment ref="L2" authorId="0" shapeId="0" xr:uid="{D2D1305F-7542-4F56-920E-616C7FCBCA44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there be a river miles column?
Reply:
    Determined not to given timing</t>
      </text>
    </comment>
  </commentList>
</comments>
</file>

<file path=xl/sharedStrings.xml><?xml version="1.0" encoding="utf-8"?>
<sst xmlns="http://schemas.openxmlformats.org/spreadsheetml/2006/main" count="94" uniqueCount="63">
  <si>
    <t>Stream</t>
  </si>
  <si>
    <t>Bundle ID</t>
  </si>
  <si>
    <t>MaineDOT Asset ID</t>
  </si>
  <si>
    <t>Latitude</t>
  </si>
  <si>
    <t>Longitude</t>
  </si>
  <si>
    <t xml:space="preserve"> </t>
  </si>
  <si>
    <t>Town</t>
  </si>
  <si>
    <t>Population Below Poverty Level</t>
  </si>
  <si>
    <t>1 MSHV = Maine Stream Habitat Viewer ID (https://webapps2.cgis-solutions.com/MaineStreamViewer/).</t>
  </si>
  <si>
    <t>3 EJSCREEN = EPA Environmental Justice Screening and Mapping tool, Socio-economic indicator for low income, block groups in the 80th percentile or above, compared to the State (https://ejscreen.epa.gov/mapper/).</t>
  </si>
  <si>
    <t>Modeled BFW          (feet)</t>
  </si>
  <si>
    <t>2 One Atlantic Salmon Modeled Habitat Unit = 100 square meters.</t>
  </si>
  <si>
    <t>Priority</t>
  </si>
  <si>
    <t>Agency</t>
  </si>
  <si>
    <t>Road Type</t>
  </si>
  <si>
    <t>Smelt</t>
  </si>
  <si>
    <t>Marsh</t>
  </si>
  <si>
    <t>Road Elevation Increase</t>
  </si>
  <si>
    <t>Sizing</t>
  </si>
  <si>
    <t>NA</t>
  </si>
  <si>
    <t>H</t>
  </si>
  <si>
    <t>DMR</t>
  </si>
  <si>
    <t>Beaver Brook</t>
  </si>
  <si>
    <t>Jonesboro</t>
  </si>
  <si>
    <t>State</t>
  </si>
  <si>
    <t>&lt;1</t>
  </si>
  <si>
    <t>MSHV smelt habitat; perched box</t>
  </si>
  <si>
    <t>DOT</t>
  </si>
  <si>
    <t>Knowles Brook</t>
  </si>
  <si>
    <t>Addison</t>
  </si>
  <si>
    <t>~26.8</t>
  </si>
  <si>
    <t>800ft</t>
  </si>
  <si>
    <t>sizing based off marsh acres</t>
  </si>
  <si>
    <t>Columbia Falls</t>
  </si>
  <si>
    <t>Tibbetstown</t>
  </si>
  <si>
    <t>DOT sizing</t>
  </si>
  <si>
    <t>Bay Stream</t>
  </si>
  <si>
    <t>Gouldsboro</t>
  </si>
  <si>
    <t>Comments</t>
  </si>
  <si>
    <t>USAlewife Acres</t>
  </si>
  <si>
    <t>Bankfull Width (linear feet)</t>
  </si>
  <si>
    <t>Sizing      (ft diameter)</t>
  </si>
  <si>
    <t>Road Elevation Increase (ft)</t>
  </si>
  <si>
    <t xml:space="preserve">38% Low Income </t>
  </si>
  <si>
    <t xml:space="preserve">41% Low Income </t>
  </si>
  <si>
    <t xml:space="preserve">41% Low Income  </t>
  </si>
  <si>
    <t xml:space="preserve">28% Low Income </t>
  </si>
  <si>
    <t>4 CEJEST = Council on Environmental Quality Community and Environmental Justice Screening Tool (https://screeningtool.geoplatform.gov/en/#5.13/35.73/-92.69).</t>
  </si>
  <si>
    <t>N</t>
  </si>
  <si>
    <t>Y</t>
  </si>
  <si>
    <t>DOT sizing, historic smelt site</t>
  </si>
  <si>
    <t>The bridge culvert is currently a total barrier to fish passage</t>
  </si>
  <si>
    <t xml:space="preserve">Will improve water quality in a valuable watershed for Atlantic salmon recovery.  </t>
  </si>
  <si>
    <r>
      <t>MSHV ID</t>
    </r>
    <r>
      <rPr>
        <b/>
        <vertAlign val="superscript"/>
        <sz val="12"/>
        <color theme="1"/>
        <rFont val="Times New Roman"/>
        <family val="1"/>
      </rPr>
      <t>1</t>
    </r>
  </si>
  <si>
    <r>
      <t>USSalmon</t>
    </r>
    <r>
      <rPr>
        <b/>
        <vertAlign val="superscript"/>
        <sz val="12"/>
        <color theme="1"/>
        <rFont val="Times New Roman"/>
        <family val="1"/>
      </rPr>
      <t>2</t>
    </r>
  </si>
  <si>
    <r>
      <t>Percent of Population that is Low Income</t>
    </r>
    <r>
      <rPr>
        <b/>
        <vertAlign val="superscript"/>
        <sz val="12"/>
        <color theme="1"/>
        <rFont val="Times New Roman"/>
        <family val="1"/>
      </rPr>
      <t>3</t>
    </r>
  </si>
  <si>
    <r>
      <t>Economic Disadvantage</t>
    </r>
    <r>
      <rPr>
        <b/>
        <vertAlign val="superscript"/>
        <sz val="12"/>
        <color theme="1"/>
        <rFont val="Times New Roman"/>
        <family val="1"/>
      </rPr>
      <t>2</t>
    </r>
  </si>
  <si>
    <r>
      <t>Disadvantage Census Tract</t>
    </r>
    <r>
      <rPr>
        <b/>
        <vertAlign val="superscript"/>
        <sz val="12"/>
        <color theme="1"/>
        <rFont val="Times New Roman"/>
        <family val="1"/>
      </rPr>
      <t>4</t>
    </r>
  </si>
  <si>
    <t>Downeast</t>
  </si>
  <si>
    <t>Location Information</t>
  </si>
  <si>
    <t>Criterion #2</t>
  </si>
  <si>
    <t>Criterion #6</t>
  </si>
  <si>
    <t>Unnamed 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</si>
</sst>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164" fontId="3" fillId="0" borderId="0" xfId="0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164" fontId="4" fillId="0" borderId="0" xfId="1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horizontal="left" vertical="center" wrapText="1"/>
    </xf>
    <xf numFmtId="165" fontId="6" fillId="0" borderId="7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0" fillId="0" borderId="21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itta Brown" id="{193B5DC7-284F-4AB5-A7C8-DA627BFAEEAD}" userId="S::bribrown@hntb.com::9bc9a43d-71ab-4722-a8c3-2818d707a24f" providerId="AD"/>
  <person displayName="Hammer, Lars" id="{150F725A-6B3D-4A41-899B-49244976B57B}" userId="S::Lars.Hammer@maine.gov::6352644a-9bbb-4171-b4d9-0198622bffa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" dT="2024-09-04T13:37:56.13" personId="{150F725A-6B3D-4A41-899B-49244976B57B}" id="{D2D1305F-7542-4F56-920E-616C7FCBCA44}">
    <text>Should there be a river miles column?</text>
  </threadedComment>
  <threadedComment ref="L2" dT="2024-09-05T18:48:20.05" personId="{193B5DC7-284F-4AB5-A7C8-DA627BFAEEAD}" id="{B9C7BEA5-DEBE-4E71-9F5A-6BDFBD730A30}" parentId="{D2D1305F-7542-4F56-920E-616C7FCBCA44}">
    <text>Determined not to given timing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50B5-5B85-485B-9C53-552475524872}">
  <sheetPr>
    <pageSetUpPr fitToPage="1"/>
  </sheetPr>
  <dimension ref="A1:AM27"/>
  <sheetViews>
    <sheetView tabSelected="1" view="pageLayout" zoomScale="70" zoomScaleNormal="56" zoomScalePageLayoutView="70" workbookViewId="0">
      <selection activeCell="S16" sqref="S16"/>
    </sheetView>
  </sheetViews>
  <sheetFormatPr defaultColWidth="11.5703125" defaultRowHeight="12.75" x14ac:dyDescent="0.25"/>
  <cols>
    <col min="1" max="1" width="11.5703125" style="12"/>
    <col min="2" max="2" width="7.7109375" style="12" customWidth="1"/>
    <col min="3" max="3" width="11.85546875" style="12" customWidth="1"/>
    <col min="4" max="4" width="8.85546875" style="12" customWidth="1"/>
    <col min="5" max="5" width="9.28515625" style="12" customWidth="1"/>
    <col min="6" max="6" width="10.7109375" style="12" customWidth="1"/>
    <col min="7" max="7" width="14.85546875" style="12" customWidth="1"/>
    <col min="8" max="8" width="18.140625" style="12" customWidth="1"/>
    <col min="9" max="9" width="15.140625" style="12" customWidth="1"/>
    <col min="10" max="10" width="8.85546875" style="12" customWidth="1"/>
    <col min="11" max="11" width="12.140625" style="12" customWidth="1"/>
    <col min="12" max="12" width="12.85546875" style="12" customWidth="1"/>
    <col min="13" max="14" width="11.5703125" style="12"/>
    <col min="15" max="16" width="0" style="12" hidden="1" customWidth="1"/>
    <col min="17" max="17" width="11.5703125" style="12"/>
    <col min="18" max="18" width="12.5703125" style="12" customWidth="1"/>
    <col min="19" max="19" width="11.85546875" style="12" customWidth="1"/>
    <col min="20" max="20" width="16.42578125" style="12" customWidth="1"/>
    <col min="21" max="24" width="11.5703125" style="12" hidden="1" customWidth="1"/>
    <col min="25" max="25" width="17.5703125" style="12" customWidth="1"/>
    <col min="26" max="26" width="25.28515625" style="12" customWidth="1"/>
    <col min="27" max="27" width="22.140625" style="12" customWidth="1"/>
    <col min="28" max="16384" width="11.5703125" style="11"/>
  </cols>
  <sheetData>
    <row r="1" spans="1:39" ht="36.75" customHeight="1" thickTop="1" thickBot="1" x14ac:dyDescent="0.3">
      <c r="A1" s="19"/>
      <c r="B1" s="19"/>
      <c r="C1" s="19"/>
      <c r="D1" s="19"/>
      <c r="E1" s="19"/>
      <c r="F1" s="64" t="s">
        <v>59</v>
      </c>
      <c r="G1" s="65"/>
      <c r="H1" s="65"/>
      <c r="I1" s="65"/>
      <c r="J1" s="73"/>
      <c r="K1" s="64" t="s">
        <v>60</v>
      </c>
      <c r="L1" s="65"/>
      <c r="M1" s="65"/>
      <c r="N1" s="65"/>
      <c r="O1" s="65"/>
      <c r="P1" s="65"/>
      <c r="Q1" s="65"/>
      <c r="R1" s="65"/>
      <c r="S1" s="65"/>
      <c r="T1" s="66" t="s">
        <v>61</v>
      </c>
      <c r="U1" s="67"/>
      <c r="V1" s="67"/>
      <c r="W1" s="67"/>
      <c r="X1" s="67"/>
      <c r="Y1" s="68"/>
      <c r="Z1" s="74"/>
      <c r="AA1" s="75"/>
      <c r="AB1" s="18"/>
      <c r="AC1" s="18"/>
      <c r="AD1" s="17"/>
      <c r="AE1" s="17"/>
      <c r="AF1" s="17"/>
      <c r="AG1" s="17"/>
      <c r="AH1" s="17"/>
    </row>
    <row r="2" spans="1:39" s="2" customFormat="1" ht="88.35" customHeight="1" thickTop="1" thickBot="1" x14ac:dyDescent="0.3">
      <c r="A2" s="20" t="s">
        <v>1</v>
      </c>
      <c r="B2" s="21" t="s">
        <v>53</v>
      </c>
      <c r="C2" s="22" t="s">
        <v>2</v>
      </c>
      <c r="D2" s="22" t="s">
        <v>12</v>
      </c>
      <c r="E2" s="23" t="s">
        <v>13</v>
      </c>
      <c r="F2" s="21" t="s">
        <v>3</v>
      </c>
      <c r="G2" s="22" t="s">
        <v>4</v>
      </c>
      <c r="H2" s="22" t="s">
        <v>0</v>
      </c>
      <c r="I2" s="22" t="s">
        <v>6</v>
      </c>
      <c r="J2" s="23" t="s">
        <v>14</v>
      </c>
      <c r="K2" s="24" t="s">
        <v>39</v>
      </c>
      <c r="L2" s="25" t="s">
        <v>54</v>
      </c>
      <c r="M2" s="25" t="s">
        <v>15</v>
      </c>
      <c r="N2" s="22" t="s">
        <v>16</v>
      </c>
      <c r="O2" s="22" t="s">
        <v>17</v>
      </c>
      <c r="P2" s="22" t="s">
        <v>10</v>
      </c>
      <c r="Q2" s="23" t="s">
        <v>42</v>
      </c>
      <c r="R2" s="21" t="s">
        <v>40</v>
      </c>
      <c r="S2" s="26" t="s">
        <v>41</v>
      </c>
      <c r="T2" s="21" t="s">
        <v>55</v>
      </c>
      <c r="U2" s="22" t="s">
        <v>7</v>
      </c>
      <c r="V2" s="22" t="s">
        <v>18</v>
      </c>
      <c r="W2" s="22" t="s">
        <v>56</v>
      </c>
      <c r="X2" s="22" t="s">
        <v>7</v>
      </c>
      <c r="Y2" s="26" t="s">
        <v>57</v>
      </c>
      <c r="Z2" s="69" t="s">
        <v>38</v>
      </c>
      <c r="AA2" s="70"/>
      <c r="AB2" s="18"/>
      <c r="AC2" s="18"/>
      <c r="AD2" s="17"/>
      <c r="AE2" s="17"/>
      <c r="AF2" s="17"/>
      <c r="AG2" s="17"/>
      <c r="AH2" s="17"/>
      <c r="AI2" s="17"/>
    </row>
    <row r="3" spans="1:39" ht="48" thickTop="1" x14ac:dyDescent="0.25">
      <c r="A3" s="71" t="s">
        <v>58</v>
      </c>
      <c r="B3" s="27">
        <v>51817</v>
      </c>
      <c r="C3" s="28">
        <v>3295</v>
      </c>
      <c r="D3" s="28" t="s">
        <v>20</v>
      </c>
      <c r="E3" s="29" t="s">
        <v>21</v>
      </c>
      <c r="F3" s="30">
        <v>44.663220000000003</v>
      </c>
      <c r="G3" s="28">
        <v>-67.552369999999996</v>
      </c>
      <c r="H3" s="28" t="s">
        <v>22</v>
      </c>
      <c r="I3" s="28" t="s">
        <v>23</v>
      </c>
      <c r="J3" s="29" t="s">
        <v>24</v>
      </c>
      <c r="K3" s="30">
        <v>0</v>
      </c>
      <c r="L3" s="28">
        <v>58.08</v>
      </c>
      <c r="M3" s="28" t="s">
        <v>49</v>
      </c>
      <c r="N3" s="28" t="s">
        <v>25</v>
      </c>
      <c r="O3" s="28">
        <v>16.100000000000001</v>
      </c>
      <c r="P3" s="28">
        <f>ROUNDUP((O3*1.2),0)</f>
        <v>20</v>
      </c>
      <c r="Q3" s="29"/>
      <c r="R3" s="31">
        <v>16.100000000000001</v>
      </c>
      <c r="S3" s="32">
        <v>20</v>
      </c>
      <c r="T3" s="31" t="s">
        <v>43</v>
      </c>
      <c r="U3" s="33"/>
      <c r="V3" s="33"/>
      <c r="W3" s="33">
        <v>21.5</v>
      </c>
      <c r="X3" s="33">
        <f t="shared" ref="X3:X8" si="0">1.2*W3</f>
        <v>25.8</v>
      </c>
      <c r="Y3" s="34" t="s">
        <v>49</v>
      </c>
      <c r="Z3" s="35" t="s">
        <v>26</v>
      </c>
      <c r="AA3" s="36" t="s">
        <v>51</v>
      </c>
      <c r="AB3" s="12"/>
      <c r="AD3" s="4"/>
      <c r="AE3" s="4"/>
      <c r="AF3" s="17"/>
      <c r="AG3" s="17"/>
      <c r="AH3" s="17"/>
      <c r="AI3" s="17"/>
      <c r="AJ3" s="17"/>
      <c r="AK3" s="17"/>
    </row>
    <row r="4" spans="1:39" ht="34.5" customHeight="1" x14ac:dyDescent="0.25">
      <c r="A4" s="71"/>
      <c r="B4" s="27">
        <v>50492</v>
      </c>
      <c r="C4" s="28">
        <v>3754</v>
      </c>
      <c r="D4" s="28" t="s">
        <v>19</v>
      </c>
      <c r="E4" s="29" t="s">
        <v>27</v>
      </c>
      <c r="F4" s="38">
        <v>44.6</v>
      </c>
      <c r="G4" s="39">
        <v>-67.737989999999996</v>
      </c>
      <c r="H4" s="28" t="s">
        <v>28</v>
      </c>
      <c r="I4" s="28" t="s">
        <v>29</v>
      </c>
      <c r="J4" s="29" t="s">
        <v>24</v>
      </c>
      <c r="K4" s="30">
        <v>0</v>
      </c>
      <c r="L4" s="28">
        <v>0</v>
      </c>
      <c r="M4" s="28" t="s">
        <v>49</v>
      </c>
      <c r="N4" s="28" t="s">
        <v>30</v>
      </c>
      <c r="O4" s="28">
        <v>15.6</v>
      </c>
      <c r="P4" s="28">
        <v>18</v>
      </c>
      <c r="Q4" s="29" t="s">
        <v>31</v>
      </c>
      <c r="R4" s="31">
        <v>15.6</v>
      </c>
      <c r="S4" s="32">
        <v>18</v>
      </c>
      <c r="T4" s="40" t="s">
        <v>44</v>
      </c>
      <c r="U4" s="37"/>
      <c r="V4" s="37"/>
      <c r="W4" s="33">
        <v>21.4</v>
      </c>
      <c r="X4" s="33">
        <v>25.68</v>
      </c>
      <c r="Y4" s="34" t="s">
        <v>49</v>
      </c>
      <c r="Z4" s="35" t="s">
        <v>32</v>
      </c>
      <c r="AA4" s="41"/>
      <c r="AB4" s="12"/>
      <c r="AD4" s="4"/>
      <c r="AE4" s="4"/>
      <c r="AF4" s="1"/>
    </row>
    <row r="5" spans="1:39" ht="63" x14ac:dyDescent="0.25">
      <c r="A5" s="71"/>
      <c r="B5" s="27">
        <v>50395</v>
      </c>
      <c r="C5" s="28">
        <v>153705</v>
      </c>
      <c r="D5" s="28" t="s">
        <v>19</v>
      </c>
      <c r="E5" s="29" t="s">
        <v>27</v>
      </c>
      <c r="F5" s="30">
        <v>44.678559999999997</v>
      </c>
      <c r="G5" s="28">
        <v>-67.733770000000007</v>
      </c>
      <c r="H5" s="28" t="s">
        <v>62</v>
      </c>
      <c r="I5" s="28" t="s">
        <v>33</v>
      </c>
      <c r="J5" s="29" t="s">
        <v>24</v>
      </c>
      <c r="K5" s="30">
        <v>0</v>
      </c>
      <c r="L5" s="28">
        <v>3.43</v>
      </c>
      <c r="M5" s="28" t="s">
        <v>48</v>
      </c>
      <c r="N5" s="28"/>
      <c r="O5" s="28">
        <v>9.1999999999999993</v>
      </c>
      <c r="P5" s="28">
        <f t="shared" ref="P5" si="1">ROUNDUP((O5*1.2),0)</f>
        <v>12</v>
      </c>
      <c r="Q5" s="29"/>
      <c r="R5" s="31">
        <v>9.1999999999999993</v>
      </c>
      <c r="S5" s="32">
        <v>12</v>
      </c>
      <c r="T5" s="31" t="s">
        <v>45</v>
      </c>
      <c r="U5" s="33"/>
      <c r="V5" s="33"/>
      <c r="W5" s="33">
        <v>21.3</v>
      </c>
      <c r="X5" s="33">
        <f t="shared" si="0"/>
        <v>25.56</v>
      </c>
      <c r="Y5" s="34" t="s">
        <v>49</v>
      </c>
      <c r="Z5" s="35" t="s">
        <v>34</v>
      </c>
      <c r="AA5" s="36" t="s">
        <v>52</v>
      </c>
      <c r="AB5" s="12"/>
      <c r="AC5" s="11" t="s">
        <v>5</v>
      </c>
      <c r="AD5" s="4"/>
      <c r="AE5" s="4"/>
      <c r="AF5" s="1"/>
    </row>
    <row r="6" spans="1:39" s="6" customFormat="1" ht="24" customHeight="1" x14ac:dyDescent="0.25">
      <c r="A6" s="71"/>
      <c r="B6" s="27">
        <v>51021</v>
      </c>
      <c r="C6" s="28">
        <v>153683</v>
      </c>
      <c r="D6" s="28" t="s">
        <v>19</v>
      </c>
      <c r="E6" s="29" t="s">
        <v>27</v>
      </c>
      <c r="F6" s="30">
        <v>44.659140000000001</v>
      </c>
      <c r="G6" s="28">
        <v>-67.726920000000007</v>
      </c>
      <c r="H6" s="28" t="s">
        <v>62</v>
      </c>
      <c r="I6" s="28" t="s">
        <v>33</v>
      </c>
      <c r="J6" s="29" t="s">
        <v>24</v>
      </c>
      <c r="K6" s="30">
        <v>0</v>
      </c>
      <c r="L6" s="28">
        <v>2.8</v>
      </c>
      <c r="M6" s="28" t="s">
        <v>48</v>
      </c>
      <c r="N6" s="28"/>
      <c r="O6" s="28">
        <v>5.7</v>
      </c>
      <c r="P6" s="28">
        <v>8</v>
      </c>
      <c r="Q6" s="29"/>
      <c r="R6" s="42">
        <v>5.7</v>
      </c>
      <c r="S6" s="34">
        <v>8</v>
      </c>
      <c r="T6" s="31" t="s">
        <v>45</v>
      </c>
      <c r="U6" s="33"/>
      <c r="V6" s="33"/>
      <c r="W6" s="33">
        <v>21.3</v>
      </c>
      <c r="X6" s="33">
        <f t="shared" ref="X6:X7" si="2">1.2*W6</f>
        <v>25.56</v>
      </c>
      <c r="Y6" s="34" t="s">
        <v>49</v>
      </c>
      <c r="Z6" s="35" t="s">
        <v>35</v>
      </c>
      <c r="AA6" s="41"/>
      <c r="AB6" s="5"/>
      <c r="AD6" s="7"/>
      <c r="AE6" s="7"/>
    </row>
    <row r="7" spans="1:39" s="6" customFormat="1" ht="24.95" customHeight="1" x14ac:dyDescent="0.25">
      <c r="A7" s="71"/>
      <c r="B7" s="27">
        <v>50628</v>
      </c>
      <c r="C7" s="28">
        <v>772359</v>
      </c>
      <c r="D7" s="28" t="s">
        <v>19</v>
      </c>
      <c r="E7" s="29" t="s">
        <v>27</v>
      </c>
      <c r="F7" s="30">
        <v>44.656399999999998</v>
      </c>
      <c r="G7" s="28">
        <v>-67.729510000000005</v>
      </c>
      <c r="H7" s="28" t="s">
        <v>62</v>
      </c>
      <c r="I7" s="28" t="s">
        <v>33</v>
      </c>
      <c r="J7" s="29" t="s">
        <v>24</v>
      </c>
      <c r="K7" s="30">
        <v>0</v>
      </c>
      <c r="L7" s="28">
        <v>0</v>
      </c>
      <c r="M7" s="28" t="s">
        <v>48</v>
      </c>
      <c r="N7" s="28"/>
      <c r="O7" s="28">
        <v>9.8000000000000007</v>
      </c>
      <c r="P7" s="28">
        <v>10</v>
      </c>
      <c r="Q7" s="29"/>
      <c r="R7" s="42">
        <v>9.8000000000000007</v>
      </c>
      <c r="S7" s="34">
        <v>10</v>
      </c>
      <c r="T7" s="31" t="s">
        <v>45</v>
      </c>
      <c r="U7" s="33"/>
      <c r="V7" s="33"/>
      <c r="W7" s="33">
        <v>21.3</v>
      </c>
      <c r="X7" s="33">
        <f t="shared" si="2"/>
        <v>25.56</v>
      </c>
      <c r="Y7" s="34" t="s">
        <v>49</v>
      </c>
      <c r="Z7" s="35" t="s">
        <v>35</v>
      </c>
      <c r="AA7" s="41"/>
      <c r="AB7" s="5"/>
      <c r="AD7" s="7"/>
      <c r="AE7" s="7"/>
    </row>
    <row r="8" spans="1:39" ht="32.25" thickBot="1" x14ac:dyDescent="0.3">
      <c r="A8" s="72"/>
      <c r="B8" s="43">
        <v>50938</v>
      </c>
      <c r="C8" s="44">
        <v>2783</v>
      </c>
      <c r="D8" s="44" t="s">
        <v>19</v>
      </c>
      <c r="E8" s="45" t="s">
        <v>27</v>
      </c>
      <c r="F8" s="46">
        <v>44.482909999999997</v>
      </c>
      <c r="G8" s="47">
        <v>-68.036389999999997</v>
      </c>
      <c r="H8" s="47" t="s">
        <v>36</v>
      </c>
      <c r="I8" s="47" t="s">
        <v>37</v>
      </c>
      <c r="J8" s="48" t="s">
        <v>24</v>
      </c>
      <c r="K8" s="49">
        <v>177.3</v>
      </c>
      <c r="L8" s="44">
        <v>56.86</v>
      </c>
      <c r="M8" s="44" t="s">
        <v>49</v>
      </c>
      <c r="N8" s="44"/>
      <c r="O8" s="44">
        <v>29.3</v>
      </c>
      <c r="P8" s="44">
        <v>30</v>
      </c>
      <c r="Q8" s="45"/>
      <c r="R8" s="50">
        <v>29.3</v>
      </c>
      <c r="S8" s="51">
        <v>30</v>
      </c>
      <c r="T8" s="50" t="s">
        <v>46</v>
      </c>
      <c r="U8" s="52"/>
      <c r="V8" s="52"/>
      <c r="W8" s="52">
        <v>14.8</v>
      </c>
      <c r="X8" s="52">
        <f t="shared" si="0"/>
        <v>17.760000000000002</v>
      </c>
      <c r="Y8" s="53" t="s">
        <v>48</v>
      </c>
      <c r="Z8" s="54" t="s">
        <v>50</v>
      </c>
      <c r="AA8" s="55"/>
      <c r="AB8" s="12"/>
      <c r="AD8" s="4"/>
      <c r="AE8" s="4"/>
      <c r="AF8" s="17"/>
      <c r="AG8" s="17"/>
      <c r="AH8" s="17"/>
      <c r="AI8" s="17"/>
      <c r="AJ8" s="17"/>
      <c r="AK8" s="17"/>
    </row>
    <row r="9" spans="1:39" s="3" customFormat="1" ht="15" customHeight="1" thickTop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  <c r="O9" s="14"/>
      <c r="P9" s="14"/>
      <c r="Q9" s="15"/>
      <c r="R9" s="13"/>
      <c r="S9" s="14"/>
      <c r="T9" s="12"/>
      <c r="U9" s="12"/>
      <c r="V9" s="12"/>
      <c r="W9" s="12"/>
      <c r="X9" s="12"/>
      <c r="Y9" s="12"/>
      <c r="Z9" s="12"/>
      <c r="AA9" s="12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5" customHeight="1" x14ac:dyDescent="0.25">
      <c r="Q10" s="10"/>
      <c r="R10" s="9"/>
      <c r="S10" s="8"/>
      <c r="T10" s="8"/>
      <c r="U10" s="8"/>
      <c r="V10" s="8"/>
      <c r="W10" s="8"/>
      <c r="X10" s="8"/>
      <c r="Y10" s="8"/>
      <c r="Z10" s="8"/>
    </row>
    <row r="11" spans="1:39" ht="15" customHeight="1" x14ac:dyDescent="0.25">
      <c r="A11" s="59" t="s">
        <v>8</v>
      </c>
      <c r="B11" s="59"/>
      <c r="C11" s="59"/>
      <c r="D11" s="59"/>
      <c r="E11" s="59"/>
      <c r="F11" s="59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8"/>
      <c r="T11" s="8"/>
      <c r="U11" s="8"/>
      <c r="V11" s="8"/>
      <c r="W11" s="8"/>
      <c r="X11" s="8"/>
      <c r="Y11" s="8"/>
      <c r="Z11" s="8"/>
    </row>
    <row r="12" spans="1:39" ht="15" customHeight="1" x14ac:dyDescent="0.25">
      <c r="A12" s="59" t="s">
        <v>11</v>
      </c>
      <c r="B12" s="59"/>
      <c r="C12" s="59"/>
      <c r="D12" s="59"/>
      <c r="E12" s="59"/>
      <c r="F12" s="59"/>
      <c r="G12" s="59"/>
      <c r="H12" s="11"/>
      <c r="S12" s="11"/>
      <c r="T12" s="11"/>
      <c r="U12" s="11"/>
      <c r="V12" s="11"/>
      <c r="W12" s="11"/>
      <c r="X12" s="11"/>
      <c r="Y12" s="11"/>
      <c r="Z12" s="11"/>
      <c r="AA12" s="62"/>
    </row>
    <row r="13" spans="1:39" ht="15" customHeight="1" x14ac:dyDescent="0.25">
      <c r="A13" s="59" t="s">
        <v>9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0"/>
      <c r="T13" s="60"/>
      <c r="AA13" s="63"/>
    </row>
    <row r="14" spans="1:39" ht="15" customHeight="1" x14ac:dyDescent="0.25">
      <c r="A14" s="59" t="s">
        <v>47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16"/>
      <c r="AA14" s="56"/>
    </row>
    <row r="15" spans="1:39" ht="15" customHeight="1" x14ac:dyDescent="0.25">
      <c r="A15" s="11"/>
      <c r="AA15" s="11"/>
    </row>
    <row r="16" spans="1:39" ht="15" customHeight="1" x14ac:dyDescent="0.25"/>
    <row r="17" spans="1:33" ht="15" customHeight="1" x14ac:dyDescent="0.25">
      <c r="AA17" s="57"/>
      <c r="AB17" s="17"/>
      <c r="AC17" s="17"/>
      <c r="AD17" s="17"/>
      <c r="AE17" s="17"/>
      <c r="AF17" s="17"/>
      <c r="AG17" s="17"/>
    </row>
    <row r="18" spans="1:33" s="3" customFormat="1" ht="1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58"/>
      <c r="AB18" s="17"/>
      <c r="AC18" s="17"/>
      <c r="AD18" s="17"/>
      <c r="AE18" s="17"/>
      <c r="AF18" s="17"/>
      <c r="AG18" s="17"/>
    </row>
    <row r="19" spans="1:33" ht="15" customHeight="1" x14ac:dyDescent="0.25">
      <c r="AA19" s="58"/>
      <c r="AB19" s="17"/>
      <c r="AC19" s="17"/>
      <c r="AD19" s="17"/>
      <c r="AE19" s="17"/>
      <c r="AF19" s="17"/>
      <c r="AG19" s="17"/>
    </row>
    <row r="20" spans="1:33" ht="15" customHeight="1" x14ac:dyDescent="0.25">
      <c r="AB20" s="17"/>
      <c r="AC20" s="17"/>
      <c r="AD20" s="17"/>
      <c r="AE20" s="17"/>
      <c r="AF20" s="17"/>
      <c r="AG20" s="17"/>
    </row>
    <row r="21" spans="1:33" ht="15" customHeight="1" x14ac:dyDescent="0.25"/>
    <row r="22" spans="1:33" ht="15" customHeight="1" x14ac:dyDescent="0.25"/>
    <row r="23" spans="1:33" ht="15" customHeight="1" x14ac:dyDescent="0.25"/>
    <row r="24" spans="1:33" ht="15" customHeight="1" x14ac:dyDescent="0.25"/>
    <row r="25" spans="1:33" ht="15" customHeight="1" x14ac:dyDescent="0.25"/>
    <row r="26" spans="1:33" ht="15" customHeight="1" x14ac:dyDescent="0.25"/>
    <row r="27" spans="1:33" ht="17.45" customHeight="1" x14ac:dyDescent="0.25"/>
  </sheetData>
  <mergeCells count="12">
    <mergeCell ref="K1:S1"/>
    <mergeCell ref="T1:Y1"/>
    <mergeCell ref="Z2:AA2"/>
    <mergeCell ref="A11:R11"/>
    <mergeCell ref="A3:A8"/>
    <mergeCell ref="F1:J1"/>
    <mergeCell ref="Z1:AA1"/>
    <mergeCell ref="AA17:AA19"/>
    <mergeCell ref="A14:Q14"/>
    <mergeCell ref="A13:T13"/>
    <mergeCell ref="AA12:AA13"/>
    <mergeCell ref="A12:G12"/>
  </mergeCells>
  <printOptions horizontalCentered="1" verticalCentered="1" gridLines="1"/>
  <pageMargins left="0.7" right="0.7" top="0.75" bottom="0.75" header="0.3" footer="0.3"/>
  <pageSetup paperSize="3" scale="47" fitToHeight="0" orientation="landscape" r:id="rId1"/>
  <headerFooter>
    <oddHeader>&amp;C&amp;"Times New Roman,Regular"&amp;14Attachment&amp;K000000 3&amp;K01+000 - Project Information
MaineDOT F&amp;K000000Y2023-2026&amp;K01+000 Culvert AOP Projects  
Downeast Bundle
&amp;K000000 September 16, 2024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99616EE000C340A6F22900646B48EB" ma:contentTypeVersion="15" ma:contentTypeDescription="Create a new document." ma:contentTypeScope="" ma:versionID="3360bee44e89ec64aae9b038f442e6b2">
  <xsd:schema xmlns:xsd="http://www.w3.org/2001/XMLSchema" xmlns:xs="http://www.w3.org/2001/XMLSchema" xmlns:p="http://schemas.microsoft.com/office/2006/metadata/properties" xmlns:ns2="1ec1bec7-476c-4caa-863e-6f54ed59a3b3" xmlns:ns3="5879d109-be29-47c7-8105-e69f17ac684d" targetNamespace="http://schemas.microsoft.com/office/2006/metadata/properties" ma:root="true" ma:fieldsID="300a3a6ce75ec2f5d9769029b469d374" ns2:_="" ns3:_="">
    <xsd:import namespace="1ec1bec7-476c-4caa-863e-6f54ed59a3b3"/>
    <xsd:import namespace="5879d109-be29-47c7-8105-e69f17ac68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1bec7-476c-4caa-863e-6f54ed59a3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9d109-be29-47c7-8105-e69f17ac684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055d6ce-eeb6-4299-a5db-e7cdc7d14b31}" ma:internalName="TaxCatchAll" ma:showField="CatchAllData" ma:web="5879d109-be29-47c7-8105-e69f17ac68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0BF817-48B0-432F-872C-4D5F363604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c1bec7-476c-4caa-863e-6f54ed59a3b3"/>
    <ds:schemaRef ds:uri="5879d109-be29-47c7-8105-e69f17ac6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0819E2-A489-4D08-8CA1-3C42CF1FE9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FY24 Downeast</vt:lpstr>
      <vt:lpstr>'FY24 Downeast'!Print_Area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Ham, Eric</dc:creator>
  <cp:lastModifiedBy>Britta Brown</cp:lastModifiedBy>
  <cp:lastPrinted>2024-07-18T20:01:28Z</cp:lastPrinted>
  <dcterms:created xsi:type="dcterms:W3CDTF">2022-10-24T19:38:37Z</dcterms:created>
  <dcterms:modified xsi:type="dcterms:W3CDTF">2024-09-10T18:15:54Z</dcterms:modified>
</cp:coreProperties>
</file>